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70" activeTab="1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<sst xmlns="http://schemas.openxmlformats.org/spreadsheetml/2006/main" count="48" uniqueCount="38">
  <si>
    <t>GK</t>
  </si>
  <si>
    <t>14-21</t>
  </si>
  <si>
    <t>Zbadano</t>
  </si>
  <si>
    <t>Chłopcy</t>
  </si>
  <si>
    <t>Dziewczyny</t>
  </si>
  <si>
    <t>Razem</t>
  </si>
  <si>
    <t>% wad</t>
  </si>
  <si>
    <t>1 Pięta koślawa</t>
  </si>
  <si>
    <t>2 Pięta szpotawa</t>
  </si>
  <si>
    <t>3 Kolana koślawe</t>
  </si>
  <si>
    <t>4 Kolana szpotawe</t>
  </si>
  <si>
    <t>5 Plecy płaskie</t>
  </si>
  <si>
    <t>6 Plecy okrągłe</t>
  </si>
  <si>
    <t>7 Plecy wklęsłe</t>
  </si>
  <si>
    <t>8 Plecy okrągło-wklęsłe</t>
  </si>
  <si>
    <t>9 Spłycenie lordozy szyjnej</t>
  </si>
  <si>
    <t>10 Miednica w lewo</t>
  </si>
  <si>
    <t>11 Miednica w prawo</t>
  </si>
  <si>
    <t>12 Skręt miednicy LKBPG w dół</t>
  </si>
  <si>
    <t>13 Skręt miednicy LKBPG w górę</t>
  </si>
  <si>
    <t>22 M-S-O</t>
  </si>
  <si>
    <t>23 Czworoboczny</t>
  </si>
  <si>
    <t>24 Pośladkowy średni</t>
  </si>
  <si>
    <t>25 Gruszkowaty</t>
  </si>
  <si>
    <t>26 2-głowy uda</t>
  </si>
  <si>
    <t>27 Przywodziciel uda</t>
  </si>
  <si>
    <t>14-21 Skoliozy</t>
  </si>
  <si>
    <t>30 Osłabienie mm. piersiowych</t>
  </si>
  <si>
    <t>29 Osłabienie mm. zębatych</t>
  </si>
  <si>
    <t>28 Osłabienie mm. brzucha</t>
  </si>
  <si>
    <t>GK Gimnastyka korekcyjna</t>
  </si>
  <si>
    <t>na</t>
  </si>
  <si>
    <t>%</t>
  </si>
  <si>
    <t>=</t>
  </si>
  <si>
    <t>milicz 2</t>
  </si>
  <si>
    <t>SP 2 MILICZ klasy 0 - 4       V - IX 2009</t>
  </si>
  <si>
    <t>OR</t>
  </si>
  <si>
    <t>OR Ortopeda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</si>
</sst>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0\-000"/>
    <numFmt numFmtId="177" formatCode="0.E+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00000\ _z_ł_-;\-* #,##0.000000\ _z_ł_-;_-* &quot;-&quot;??\ _z_ł_-;_-@_-"/>
    <numFmt numFmtId="182" formatCode="_-* #,##0.0000000\ _z_ł_-;\-* #,##0.0000000\ _z_ł_-;_-* &quot;-&quot;??\ _z_ł_-;_-@_-"/>
    <numFmt numFmtId="183" formatCode="_-* #,##0.00000000\ _z_ł_-;\-* #,##0.00000000\ _z_ł_-;_-* &quot;-&quot;??\ _z_ł_-;_-@_-"/>
    <numFmt numFmtId="184" formatCode="[$-415]d\ mmmm\ yyyy"/>
  </numFmts>
  <fonts count="43">
    <font>
      <sz val="10"/>
      <name val="Arial"/>
      <family val="0"/>
    </font>
    <font>
      <sz val="11"/>
      <name val="Times New Roman"/>
      <family val="1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1" fontId="0" fillId="34" borderId="10" xfId="0" applyNumberFormat="1" applyFill="1" applyBorder="1" applyAlignment="1">
      <alignment horizontal="center" shrinkToFit="1"/>
    </xf>
    <xf numFmtId="1" fontId="0" fillId="0" borderId="10" xfId="0" applyNumberFormat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shrinkToFit="1" readingOrder="1"/>
    </xf>
    <xf numFmtId="1" fontId="0" fillId="34" borderId="10" xfId="0" applyNumberFormat="1" applyFill="1" applyBorder="1" applyAlignment="1">
      <alignment horizontal="center" shrinkToFit="1" readingOrder="1"/>
    </xf>
    <xf numFmtId="1" fontId="0" fillId="0" borderId="10" xfId="0" applyNumberFormat="1" applyBorder="1" applyAlignment="1">
      <alignment horizontal="center" shrinkToFit="1" readingOrder="1"/>
    </xf>
    <xf numFmtId="0" fontId="0" fillId="0" borderId="10" xfId="0" applyBorder="1" applyAlignment="1">
      <alignment horizontal="center" shrinkToFit="1" readingOrder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 horizontal="left"/>
    </xf>
    <xf numFmtId="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 2 MILICZ   (klasy 0 - 4,  zbadano 547 z 686 osób = 80%) WRZESIEŃ 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725"/>
          <c:w val="0.9935"/>
          <c:h val="0.8765"/>
        </c:manualLayout>
      </c:layout>
      <c:barChart>
        <c:barDir val="col"/>
        <c:grouping val="stacked"/>
        <c:varyColors val="0"/>
        <c:ser>
          <c:idx val="0"/>
          <c:order val="0"/>
          <c:tx>
            <c:v>CH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Arkusz3!$AC$1:$AC$25</c:f>
              <c:strCache/>
            </c:strRef>
          </c:cat>
          <c:val>
            <c:numRef>
              <c:f>Arkusz3!$B$42:$AA$42</c:f>
              <c:numCache/>
            </c:numRef>
          </c:val>
        </c:ser>
        <c:ser>
          <c:idx val="1"/>
          <c:order val="1"/>
          <c:tx>
            <c:v>DZ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Arkusz3!$AC$1:$AC$25</c:f>
              <c:strCache/>
            </c:strRef>
          </c:cat>
          <c:val>
            <c:numRef>
              <c:f>Arkusz3!$B$44:$AA$44</c:f>
              <c:numCache/>
            </c:numRef>
          </c:val>
        </c:ser>
        <c:overlap val="100"/>
        <c:axId val="61677861"/>
        <c:axId val="18229838"/>
      </c:barChart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DYSFUNKCJE NARZĄDU RUCHU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ILOŚĆ WAD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At val="1"/>
        <c:crossBetween val="between"/>
        <c:dispUnits>
          <c:builtInUnit val="hundreds"/>
        </c:dispUnits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05"/>
          <c:y val="0.00775"/>
          <c:w val="0.06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</xdr:row>
      <xdr:rowOff>95250</xdr:rowOff>
    </xdr:from>
    <xdr:to>
      <xdr:col>26</xdr:col>
      <xdr:colOff>304800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04775" y="1743075"/>
        <a:ext cx="87725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40" sqref="A40:Z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tabSelected="1" zoomScalePageLayoutView="0" workbookViewId="0" topLeftCell="A1">
      <selection activeCell="AB3" sqref="AB3"/>
    </sheetView>
  </sheetViews>
  <sheetFormatPr defaultColWidth="4.7109375" defaultRowHeight="12.75"/>
  <cols>
    <col min="1" max="1" width="10.7109375" style="0" customWidth="1"/>
  </cols>
  <sheetData>
    <row r="1" spans="4:29" ht="12.75">
      <c r="D1" t="s">
        <v>35</v>
      </c>
      <c r="O1" t="s">
        <v>2</v>
      </c>
      <c r="Q1" s="10">
        <v>547</v>
      </c>
      <c r="R1" s="10" t="s">
        <v>31</v>
      </c>
      <c r="S1" s="10">
        <v>686</v>
      </c>
      <c r="T1" s="19" t="s">
        <v>33</v>
      </c>
      <c r="U1" s="18">
        <f>Q1/S1</f>
        <v>0.7973760932944607</v>
      </c>
      <c r="AC1" s="16" t="s">
        <v>7</v>
      </c>
    </row>
    <row r="2" spans="16:29" ht="12.75">
      <c r="P2" s="10"/>
      <c r="Q2" s="10"/>
      <c r="AC2" s="16" t="s">
        <v>8</v>
      </c>
    </row>
    <row r="3" ht="12.75">
      <c r="AC3" s="16" t="s">
        <v>9</v>
      </c>
    </row>
    <row r="4" spans="2:29" s="10" customFormat="1" ht="12.75">
      <c r="B4" s="1">
        <v>1</v>
      </c>
      <c r="C4" s="14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  <c r="N4" s="1">
        <v>13</v>
      </c>
      <c r="O4" s="1" t="s">
        <v>1</v>
      </c>
      <c r="P4" s="1">
        <v>22</v>
      </c>
      <c r="Q4" s="1">
        <v>23</v>
      </c>
      <c r="R4" s="1">
        <v>24</v>
      </c>
      <c r="S4" s="1">
        <v>25</v>
      </c>
      <c r="T4" s="1">
        <v>26</v>
      </c>
      <c r="U4" s="1">
        <v>27</v>
      </c>
      <c r="V4" s="1">
        <v>28</v>
      </c>
      <c r="W4" s="6">
        <v>29</v>
      </c>
      <c r="X4" s="1">
        <v>30</v>
      </c>
      <c r="Y4" s="1" t="s">
        <v>0</v>
      </c>
      <c r="Z4" s="28" t="s">
        <v>36</v>
      </c>
      <c r="AA4" s="20"/>
      <c r="AC4" s="16" t="s">
        <v>10</v>
      </c>
    </row>
    <row r="5" spans="1:29" ht="15">
      <c r="A5" s="4" t="s">
        <v>3</v>
      </c>
      <c r="B5" s="3">
        <v>169</v>
      </c>
      <c r="C5" s="11">
        <v>0</v>
      </c>
      <c r="D5" s="4">
        <v>22</v>
      </c>
      <c r="E5" s="4">
        <v>1</v>
      </c>
      <c r="F5" s="4">
        <v>4</v>
      </c>
      <c r="G5" s="4">
        <v>17</v>
      </c>
      <c r="H5" s="4">
        <v>8</v>
      </c>
      <c r="I5" s="4">
        <v>3</v>
      </c>
      <c r="J5" s="4">
        <v>7</v>
      </c>
      <c r="K5" s="4">
        <v>0</v>
      </c>
      <c r="L5" s="4">
        <v>0</v>
      </c>
      <c r="M5" s="4">
        <v>0</v>
      </c>
      <c r="N5" s="4">
        <v>0</v>
      </c>
      <c r="O5" s="4">
        <v>113</v>
      </c>
      <c r="P5" s="4">
        <v>0</v>
      </c>
      <c r="Q5" s="4">
        <v>0</v>
      </c>
      <c r="R5" s="4">
        <v>0</v>
      </c>
      <c r="S5" s="4">
        <v>0</v>
      </c>
      <c r="T5" s="4">
        <v>141</v>
      </c>
      <c r="U5" s="4">
        <v>0</v>
      </c>
      <c r="V5" s="4">
        <v>25</v>
      </c>
      <c r="W5" s="7">
        <v>182</v>
      </c>
      <c r="X5" s="4">
        <v>29</v>
      </c>
      <c r="Y5" s="4">
        <v>106</v>
      </c>
      <c r="Z5" s="4">
        <v>5</v>
      </c>
      <c r="AA5" s="22"/>
      <c r="AC5" s="16" t="s">
        <v>11</v>
      </c>
    </row>
    <row r="6" spans="1:29" s="10" customFormat="1" ht="12.75">
      <c r="A6" s="1" t="s">
        <v>32</v>
      </c>
      <c r="B6" s="2">
        <f>(B9-B7)/B9*100</f>
        <v>60.57347670250897</v>
      </c>
      <c r="C6" s="2">
        <v>0</v>
      </c>
      <c r="D6" s="2">
        <f aca="true" t="shared" si="0" ref="D6:Z6">(D9-D7)/D9*100</f>
        <v>55.00000000000001</v>
      </c>
      <c r="E6" s="2">
        <f t="shared" si="0"/>
        <v>100</v>
      </c>
      <c r="F6" s="2">
        <f t="shared" si="0"/>
        <v>57.14285714285714</v>
      </c>
      <c r="G6" s="2">
        <f t="shared" si="0"/>
        <v>54.83870967741935</v>
      </c>
      <c r="H6" s="2">
        <f t="shared" si="0"/>
        <v>53.333333333333336</v>
      </c>
      <c r="I6" s="2">
        <f t="shared" si="0"/>
        <v>50</v>
      </c>
      <c r="J6" s="2">
        <f t="shared" si="0"/>
        <v>58.333333333333336</v>
      </c>
      <c r="K6" s="2">
        <v>0</v>
      </c>
      <c r="L6" s="2">
        <v>0</v>
      </c>
      <c r="M6" s="2">
        <v>0</v>
      </c>
      <c r="N6" s="2">
        <v>0</v>
      </c>
      <c r="O6" s="2">
        <f t="shared" si="0"/>
        <v>45.9349593495935</v>
      </c>
      <c r="P6" s="2">
        <v>0</v>
      </c>
      <c r="Q6" s="2">
        <v>0</v>
      </c>
      <c r="R6" s="2">
        <v>0</v>
      </c>
      <c r="S6" s="2">
        <v>0</v>
      </c>
      <c r="T6" s="2">
        <f t="shared" si="0"/>
        <v>58.75</v>
      </c>
      <c r="U6" s="2">
        <v>0</v>
      </c>
      <c r="V6" s="2">
        <f t="shared" si="0"/>
        <v>40.32258064516129</v>
      </c>
      <c r="W6" s="2">
        <f t="shared" si="0"/>
        <v>54.98489425981873</v>
      </c>
      <c r="X6" s="2">
        <f t="shared" si="0"/>
        <v>64.44444444444444</v>
      </c>
      <c r="Y6" s="2">
        <f t="shared" si="0"/>
        <v>44.91525423728814</v>
      </c>
      <c r="Z6" s="2">
        <f t="shared" si="0"/>
        <v>74.19354838709677</v>
      </c>
      <c r="AA6" s="21"/>
      <c r="AC6" s="16" t="s">
        <v>12</v>
      </c>
    </row>
    <row r="7" spans="1:29" s="10" customFormat="1" ht="12.75">
      <c r="A7" s="15" t="s">
        <v>4</v>
      </c>
      <c r="B7" s="5">
        <v>110</v>
      </c>
      <c r="C7" s="12">
        <v>0</v>
      </c>
      <c r="D7" s="5">
        <v>18</v>
      </c>
      <c r="E7" s="5">
        <v>0</v>
      </c>
      <c r="F7" s="5">
        <v>3</v>
      </c>
      <c r="G7" s="5">
        <v>14</v>
      </c>
      <c r="H7" s="5">
        <v>7</v>
      </c>
      <c r="I7" s="5">
        <v>3</v>
      </c>
      <c r="J7" s="5">
        <v>5</v>
      </c>
      <c r="K7" s="5">
        <v>0</v>
      </c>
      <c r="L7" s="5">
        <v>0</v>
      </c>
      <c r="M7" s="5">
        <v>0</v>
      </c>
      <c r="N7" s="5">
        <v>0</v>
      </c>
      <c r="O7" s="5">
        <v>133</v>
      </c>
      <c r="P7" s="5">
        <v>0</v>
      </c>
      <c r="Q7" s="5">
        <v>0</v>
      </c>
      <c r="R7" s="5">
        <v>0</v>
      </c>
      <c r="S7" s="5">
        <v>0</v>
      </c>
      <c r="T7" s="5">
        <v>99</v>
      </c>
      <c r="U7" s="5">
        <v>0</v>
      </c>
      <c r="V7" s="5">
        <v>37</v>
      </c>
      <c r="W7" s="8">
        <v>149</v>
      </c>
      <c r="X7" s="5">
        <v>16</v>
      </c>
      <c r="Y7" s="5">
        <v>130</v>
      </c>
      <c r="Z7" s="5">
        <v>8</v>
      </c>
      <c r="AA7" s="23"/>
      <c r="AC7" s="16" t="s">
        <v>13</v>
      </c>
    </row>
    <row r="8" spans="1:29" s="10" customFormat="1" ht="12.75">
      <c r="A8" s="1" t="s">
        <v>32</v>
      </c>
      <c r="B8" s="2">
        <f>(B9-B5)/B9*100</f>
        <v>39.42652329749104</v>
      </c>
      <c r="C8" s="2">
        <v>0</v>
      </c>
      <c r="D8" s="2">
        <f aca="true" t="shared" si="1" ref="D8:Z8">(D9-D5)/D9*100</f>
        <v>45</v>
      </c>
      <c r="E8" s="2">
        <v>0</v>
      </c>
      <c r="F8" s="2">
        <f t="shared" si="1"/>
        <v>42.857142857142854</v>
      </c>
      <c r="G8" s="2">
        <f t="shared" si="1"/>
        <v>45.16129032258064</v>
      </c>
      <c r="H8" s="2">
        <f t="shared" si="1"/>
        <v>46.666666666666664</v>
      </c>
      <c r="I8" s="2">
        <f t="shared" si="1"/>
        <v>50</v>
      </c>
      <c r="J8" s="2">
        <f t="shared" si="1"/>
        <v>41.66666666666667</v>
      </c>
      <c r="K8" s="2">
        <v>0</v>
      </c>
      <c r="L8" s="2">
        <v>0</v>
      </c>
      <c r="M8" s="2">
        <v>0</v>
      </c>
      <c r="N8" s="2">
        <v>0</v>
      </c>
      <c r="O8" s="2">
        <f t="shared" si="1"/>
        <v>54.0650406504065</v>
      </c>
      <c r="P8" s="2">
        <v>0</v>
      </c>
      <c r="Q8" s="2">
        <v>0</v>
      </c>
      <c r="R8" s="2">
        <v>0</v>
      </c>
      <c r="S8" s="2">
        <v>0</v>
      </c>
      <c r="T8" s="2">
        <f t="shared" si="1"/>
        <v>41.25</v>
      </c>
      <c r="U8" s="2">
        <v>0</v>
      </c>
      <c r="V8" s="2">
        <f t="shared" si="1"/>
        <v>59.67741935483871</v>
      </c>
      <c r="W8" s="2">
        <f t="shared" si="1"/>
        <v>45.01510574018127</v>
      </c>
      <c r="X8" s="2">
        <f t="shared" si="1"/>
        <v>35.55555555555556</v>
      </c>
      <c r="Y8" s="2">
        <f t="shared" si="1"/>
        <v>55.08474576271186</v>
      </c>
      <c r="Z8" s="2">
        <f t="shared" si="1"/>
        <v>83.87096774193549</v>
      </c>
      <c r="AA8" s="21"/>
      <c r="AC8" s="16" t="s">
        <v>14</v>
      </c>
    </row>
    <row r="9" spans="1:29" s="10" customFormat="1" ht="12.75">
      <c r="A9" s="1" t="s">
        <v>5</v>
      </c>
      <c r="B9" s="2">
        <f aca="true" t="shared" si="2" ref="B9:Y9">B5+B7</f>
        <v>279</v>
      </c>
      <c r="C9" s="13">
        <f t="shared" si="2"/>
        <v>0</v>
      </c>
      <c r="D9" s="2">
        <f t="shared" si="2"/>
        <v>40</v>
      </c>
      <c r="E9" s="2">
        <f t="shared" si="2"/>
        <v>1</v>
      </c>
      <c r="F9" s="2">
        <f t="shared" si="2"/>
        <v>7</v>
      </c>
      <c r="G9" s="2">
        <f t="shared" si="2"/>
        <v>31</v>
      </c>
      <c r="H9" s="2">
        <f t="shared" si="2"/>
        <v>15</v>
      </c>
      <c r="I9" s="2">
        <f t="shared" si="2"/>
        <v>6</v>
      </c>
      <c r="J9" s="2">
        <f t="shared" si="2"/>
        <v>12</v>
      </c>
      <c r="K9" s="2">
        <f t="shared" si="2"/>
        <v>0</v>
      </c>
      <c r="L9" s="2">
        <f t="shared" si="2"/>
        <v>0</v>
      </c>
      <c r="M9" s="2">
        <f t="shared" si="2"/>
        <v>0</v>
      </c>
      <c r="N9" s="2">
        <f t="shared" si="2"/>
        <v>0</v>
      </c>
      <c r="O9" s="2">
        <f t="shared" si="2"/>
        <v>246</v>
      </c>
      <c r="P9" s="2">
        <f t="shared" si="2"/>
        <v>0</v>
      </c>
      <c r="Q9" s="2">
        <f t="shared" si="2"/>
        <v>0</v>
      </c>
      <c r="R9" s="2">
        <f t="shared" si="2"/>
        <v>0</v>
      </c>
      <c r="S9" s="2">
        <f t="shared" si="2"/>
        <v>0</v>
      </c>
      <c r="T9" s="2">
        <f t="shared" si="2"/>
        <v>240</v>
      </c>
      <c r="U9" s="2">
        <f t="shared" si="2"/>
        <v>0</v>
      </c>
      <c r="V9" s="2">
        <f t="shared" si="2"/>
        <v>62</v>
      </c>
      <c r="W9" s="9">
        <f t="shared" si="2"/>
        <v>331</v>
      </c>
      <c r="X9" s="2">
        <f t="shared" si="2"/>
        <v>45</v>
      </c>
      <c r="Y9" s="2">
        <f t="shared" si="2"/>
        <v>236</v>
      </c>
      <c r="Z9" s="2">
        <v>31</v>
      </c>
      <c r="AA9" s="21"/>
      <c r="AC9" s="16" t="s">
        <v>15</v>
      </c>
    </row>
    <row r="10" spans="1:29" ht="12.75">
      <c r="A10" s="26" t="s">
        <v>6</v>
      </c>
      <c r="B10" s="27">
        <f>B9*100/$Q$1</f>
        <v>51.005484460694696</v>
      </c>
      <c r="C10" s="27">
        <f aca="true" t="shared" si="3" ref="C10:Z10">C9*100/$Q$1</f>
        <v>0</v>
      </c>
      <c r="D10" s="27">
        <f t="shared" si="3"/>
        <v>7.312614259597806</v>
      </c>
      <c r="E10" s="27">
        <f t="shared" si="3"/>
        <v>0.18281535648994515</v>
      </c>
      <c r="F10" s="27">
        <f t="shared" si="3"/>
        <v>1.2797074954296161</v>
      </c>
      <c r="G10" s="27">
        <f t="shared" si="3"/>
        <v>5.6672760511883</v>
      </c>
      <c r="H10" s="27">
        <f t="shared" si="3"/>
        <v>2.742230347349177</v>
      </c>
      <c r="I10" s="27">
        <f t="shared" si="3"/>
        <v>1.0968921389396709</v>
      </c>
      <c r="J10" s="27">
        <f t="shared" si="3"/>
        <v>2.1937842778793417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44.97257769652651</v>
      </c>
      <c r="P10" s="27">
        <f t="shared" si="3"/>
        <v>0</v>
      </c>
      <c r="Q10" s="27">
        <f t="shared" si="3"/>
        <v>0</v>
      </c>
      <c r="R10" s="27">
        <f t="shared" si="3"/>
        <v>0</v>
      </c>
      <c r="S10" s="27">
        <f t="shared" si="3"/>
        <v>0</v>
      </c>
      <c r="T10" s="27">
        <f t="shared" si="3"/>
        <v>43.875685557586834</v>
      </c>
      <c r="U10" s="27">
        <f t="shared" si="3"/>
        <v>0</v>
      </c>
      <c r="V10" s="27">
        <f t="shared" si="3"/>
        <v>11.3345521023766</v>
      </c>
      <c r="W10" s="27">
        <f t="shared" si="3"/>
        <v>60.51188299817185</v>
      </c>
      <c r="X10" s="27">
        <f t="shared" si="3"/>
        <v>8.226691042047532</v>
      </c>
      <c r="Y10" s="27">
        <f t="shared" si="3"/>
        <v>43.144424131627055</v>
      </c>
      <c r="Z10" s="27">
        <f t="shared" si="3"/>
        <v>5.6672760511883</v>
      </c>
      <c r="AA10" s="21"/>
      <c r="AC10" s="16" t="s">
        <v>16</v>
      </c>
    </row>
    <row r="11" ht="12.75">
      <c r="AC11" s="16" t="s">
        <v>17</v>
      </c>
    </row>
    <row r="12" ht="12.75">
      <c r="AC12" s="16" t="s">
        <v>18</v>
      </c>
    </row>
    <row r="13" ht="12.75">
      <c r="AC13" s="16" t="s">
        <v>19</v>
      </c>
    </row>
    <row r="14" ht="12.75">
      <c r="AC14" s="16" t="s">
        <v>26</v>
      </c>
    </row>
    <row r="15" ht="12.75">
      <c r="AC15" s="16" t="s">
        <v>20</v>
      </c>
    </row>
    <row r="16" ht="12.75">
      <c r="AC16" s="16" t="s">
        <v>21</v>
      </c>
    </row>
    <row r="17" ht="12.75">
      <c r="AC17" s="16" t="s">
        <v>22</v>
      </c>
    </row>
    <row r="18" ht="12.75">
      <c r="AC18" s="16" t="s">
        <v>23</v>
      </c>
    </row>
    <row r="19" ht="12.75">
      <c r="AC19" s="16" t="s">
        <v>24</v>
      </c>
    </row>
    <row r="20" ht="12.75">
      <c r="AC20" s="16" t="s">
        <v>25</v>
      </c>
    </row>
    <row r="21" ht="12.75">
      <c r="AC21" s="16" t="s">
        <v>29</v>
      </c>
    </row>
    <row r="22" ht="12.75">
      <c r="AC22" s="16" t="s">
        <v>28</v>
      </c>
    </row>
    <row r="23" ht="12.75">
      <c r="AC23" s="17" t="s">
        <v>27</v>
      </c>
    </row>
    <row r="24" ht="12.75">
      <c r="AC24" s="17" t="s">
        <v>30</v>
      </c>
    </row>
    <row r="25" ht="12.75">
      <c r="AC25" t="s">
        <v>37</v>
      </c>
    </row>
    <row r="40" spans="1:27" ht="12.75">
      <c r="A40" s="10" t="s">
        <v>34</v>
      </c>
      <c r="B40" s="1">
        <v>1</v>
      </c>
      <c r="C40" s="14">
        <v>2</v>
      </c>
      <c r="D40" s="1">
        <v>3</v>
      </c>
      <c r="E40" s="1">
        <v>4</v>
      </c>
      <c r="F40" s="1">
        <v>5</v>
      </c>
      <c r="G40" s="1">
        <v>6</v>
      </c>
      <c r="H40" s="1">
        <v>7</v>
      </c>
      <c r="I40" s="1">
        <v>8</v>
      </c>
      <c r="J40" s="1">
        <v>9</v>
      </c>
      <c r="K40" s="1">
        <v>10</v>
      </c>
      <c r="L40" s="1">
        <v>11</v>
      </c>
      <c r="M40" s="1">
        <v>12</v>
      </c>
      <c r="N40" s="1">
        <v>13</v>
      </c>
      <c r="O40" s="1" t="s">
        <v>1</v>
      </c>
      <c r="P40" s="1">
        <v>22</v>
      </c>
      <c r="Q40" s="1">
        <v>23</v>
      </c>
      <c r="R40" s="1">
        <v>24</v>
      </c>
      <c r="S40" s="1">
        <v>25</v>
      </c>
      <c r="T40" s="1">
        <v>26</v>
      </c>
      <c r="U40" s="1">
        <v>27</v>
      </c>
      <c r="V40" s="1">
        <v>28</v>
      </c>
      <c r="W40" s="6">
        <v>29</v>
      </c>
      <c r="X40" s="1">
        <v>30</v>
      </c>
      <c r="Y40" s="1" t="s">
        <v>0</v>
      </c>
      <c r="Z40" s="1" t="s">
        <v>36</v>
      </c>
      <c r="AA40" s="1"/>
    </row>
    <row r="41" spans="1:27" ht="15">
      <c r="A41" s="4" t="s">
        <v>3</v>
      </c>
      <c r="B41" s="3">
        <v>169</v>
      </c>
      <c r="C41" s="11">
        <v>0</v>
      </c>
      <c r="D41" s="4">
        <v>22</v>
      </c>
      <c r="E41" s="4">
        <v>1</v>
      </c>
      <c r="F41" s="4">
        <v>4</v>
      </c>
      <c r="G41" s="4">
        <v>17</v>
      </c>
      <c r="H41" s="4">
        <v>8</v>
      </c>
      <c r="I41" s="4">
        <v>3</v>
      </c>
      <c r="J41" s="4">
        <v>7</v>
      </c>
      <c r="K41" s="4">
        <v>0</v>
      </c>
      <c r="L41" s="4">
        <v>0</v>
      </c>
      <c r="M41" s="4">
        <v>0</v>
      </c>
      <c r="N41" s="4">
        <v>0</v>
      </c>
      <c r="O41" s="4">
        <v>113</v>
      </c>
      <c r="P41" s="4">
        <v>0</v>
      </c>
      <c r="Q41" s="4">
        <v>0</v>
      </c>
      <c r="R41" s="4">
        <v>0</v>
      </c>
      <c r="S41" s="4">
        <v>0</v>
      </c>
      <c r="T41" s="4">
        <v>141</v>
      </c>
      <c r="U41" s="4">
        <v>0</v>
      </c>
      <c r="V41" s="4">
        <v>25</v>
      </c>
      <c r="W41" s="7">
        <v>182</v>
      </c>
      <c r="X41" s="4">
        <v>29</v>
      </c>
      <c r="Y41" s="4">
        <v>106</v>
      </c>
      <c r="Z41" s="4">
        <v>5</v>
      </c>
      <c r="AA41" s="4"/>
    </row>
    <row r="42" spans="1:27" ht="12.75">
      <c r="A42" s="1" t="s">
        <v>32</v>
      </c>
      <c r="B42" s="2">
        <f aca="true" t="shared" si="4" ref="B42:Z42">B41/$Q$1*100</f>
        <v>30.895795246800734</v>
      </c>
      <c r="C42" s="2">
        <f t="shared" si="4"/>
        <v>0</v>
      </c>
      <c r="D42" s="2">
        <f t="shared" si="4"/>
        <v>4.021937842778794</v>
      </c>
      <c r="E42" s="2">
        <f t="shared" si="4"/>
        <v>0.18281535648994515</v>
      </c>
      <c r="F42" s="2">
        <f t="shared" si="4"/>
        <v>0.7312614259597806</v>
      </c>
      <c r="G42" s="2">
        <f t="shared" si="4"/>
        <v>3.1078610603290677</v>
      </c>
      <c r="H42" s="2">
        <f t="shared" si="4"/>
        <v>1.4625228519195612</v>
      </c>
      <c r="I42" s="2">
        <f t="shared" si="4"/>
        <v>0.5484460694698354</v>
      </c>
      <c r="J42" s="2">
        <f t="shared" si="4"/>
        <v>1.2797074954296161</v>
      </c>
      <c r="K42" s="2">
        <f t="shared" si="4"/>
        <v>0</v>
      </c>
      <c r="L42" s="2">
        <f t="shared" si="4"/>
        <v>0</v>
      </c>
      <c r="M42" s="2">
        <f t="shared" si="4"/>
        <v>0</v>
      </c>
      <c r="N42" s="2">
        <f t="shared" si="4"/>
        <v>0</v>
      </c>
      <c r="O42" s="2">
        <f t="shared" si="4"/>
        <v>20.6581352833638</v>
      </c>
      <c r="P42" s="2">
        <f t="shared" si="4"/>
        <v>0</v>
      </c>
      <c r="Q42" s="2">
        <f t="shared" si="4"/>
        <v>0</v>
      </c>
      <c r="R42" s="2">
        <f t="shared" si="4"/>
        <v>0</v>
      </c>
      <c r="S42" s="2">
        <f t="shared" si="4"/>
        <v>0</v>
      </c>
      <c r="T42" s="2">
        <f t="shared" si="4"/>
        <v>25.776965265082268</v>
      </c>
      <c r="U42" s="2">
        <f t="shared" si="4"/>
        <v>0</v>
      </c>
      <c r="V42" s="2">
        <f t="shared" si="4"/>
        <v>4.570383912248629</v>
      </c>
      <c r="W42" s="2">
        <f t="shared" si="4"/>
        <v>33.27239488117002</v>
      </c>
      <c r="X42" s="2">
        <f t="shared" si="4"/>
        <v>5.301645338208409</v>
      </c>
      <c r="Y42" s="2">
        <f t="shared" si="4"/>
        <v>19.378427787934186</v>
      </c>
      <c r="Z42" s="2">
        <f t="shared" si="4"/>
        <v>0.9140767824497258</v>
      </c>
      <c r="AA42" s="2"/>
    </row>
    <row r="43" spans="1:27" ht="12.75">
      <c r="A43" s="15" t="s">
        <v>4</v>
      </c>
      <c r="B43" s="5">
        <v>110</v>
      </c>
      <c r="C43" s="12">
        <v>0</v>
      </c>
      <c r="D43" s="5">
        <v>18</v>
      </c>
      <c r="E43" s="5">
        <v>0</v>
      </c>
      <c r="F43" s="5">
        <v>3</v>
      </c>
      <c r="G43" s="5">
        <v>14</v>
      </c>
      <c r="H43" s="5">
        <v>7</v>
      </c>
      <c r="I43" s="5">
        <v>3</v>
      </c>
      <c r="J43" s="5">
        <v>5</v>
      </c>
      <c r="K43" s="5">
        <v>0</v>
      </c>
      <c r="L43" s="5">
        <v>0</v>
      </c>
      <c r="M43" s="5">
        <v>0</v>
      </c>
      <c r="N43" s="5">
        <v>0</v>
      </c>
      <c r="O43" s="5">
        <v>133</v>
      </c>
      <c r="P43" s="5">
        <v>0</v>
      </c>
      <c r="Q43" s="5">
        <v>0</v>
      </c>
      <c r="R43" s="5">
        <v>0</v>
      </c>
      <c r="S43" s="5">
        <v>0</v>
      </c>
      <c r="T43" s="5">
        <v>99</v>
      </c>
      <c r="U43" s="5">
        <v>0</v>
      </c>
      <c r="V43" s="5">
        <v>37</v>
      </c>
      <c r="W43" s="8">
        <v>149</v>
      </c>
      <c r="X43" s="5">
        <v>16</v>
      </c>
      <c r="Y43" s="5">
        <v>130</v>
      </c>
      <c r="Z43" s="5">
        <v>8</v>
      </c>
      <c r="AA43" s="5"/>
    </row>
    <row r="44" spans="1:27" ht="12.75">
      <c r="A44" s="1" t="s">
        <v>32</v>
      </c>
      <c r="B44" s="2">
        <f aca="true" t="shared" si="5" ref="B44:Z44">B43/$Q$1*100</f>
        <v>20.109689213893965</v>
      </c>
      <c r="C44" s="2">
        <f t="shared" si="5"/>
        <v>0</v>
      </c>
      <c r="D44" s="2">
        <f t="shared" si="5"/>
        <v>3.2906764168190126</v>
      </c>
      <c r="E44" s="2">
        <f t="shared" si="5"/>
        <v>0</v>
      </c>
      <c r="F44" s="2">
        <f t="shared" si="5"/>
        <v>0.5484460694698354</v>
      </c>
      <c r="G44" s="2">
        <f t="shared" si="5"/>
        <v>2.5594149908592323</v>
      </c>
      <c r="H44" s="2">
        <f t="shared" si="5"/>
        <v>1.2797074954296161</v>
      </c>
      <c r="I44" s="2">
        <f t="shared" si="5"/>
        <v>0.5484460694698354</v>
      </c>
      <c r="J44" s="2">
        <f t="shared" si="5"/>
        <v>0.9140767824497258</v>
      </c>
      <c r="K44" s="2">
        <f t="shared" si="5"/>
        <v>0</v>
      </c>
      <c r="L44" s="2">
        <f t="shared" si="5"/>
        <v>0</v>
      </c>
      <c r="M44" s="2">
        <f t="shared" si="5"/>
        <v>0</v>
      </c>
      <c r="N44" s="2">
        <f t="shared" si="5"/>
        <v>0</v>
      </c>
      <c r="O44" s="2">
        <f t="shared" si="5"/>
        <v>24.314442413162705</v>
      </c>
      <c r="P44" s="2">
        <f t="shared" si="5"/>
        <v>0</v>
      </c>
      <c r="Q44" s="2">
        <f t="shared" si="5"/>
        <v>0</v>
      </c>
      <c r="R44" s="2">
        <f t="shared" si="5"/>
        <v>0</v>
      </c>
      <c r="S44" s="2">
        <f t="shared" si="5"/>
        <v>0</v>
      </c>
      <c r="T44" s="2">
        <f t="shared" si="5"/>
        <v>18.09872029250457</v>
      </c>
      <c r="U44" s="2">
        <f t="shared" si="5"/>
        <v>0</v>
      </c>
      <c r="V44" s="2">
        <f t="shared" si="5"/>
        <v>6.764168190127971</v>
      </c>
      <c r="W44" s="2">
        <f t="shared" si="5"/>
        <v>27.239488117001827</v>
      </c>
      <c r="X44" s="2">
        <f t="shared" si="5"/>
        <v>2.9250457038391224</v>
      </c>
      <c r="Y44" s="2">
        <f t="shared" si="5"/>
        <v>23.76599634369287</v>
      </c>
      <c r="Z44" s="2">
        <f t="shared" si="5"/>
        <v>1.4625228519195612</v>
      </c>
      <c r="AA44" s="2"/>
    </row>
    <row r="45" spans="1:27" ht="12.75">
      <c r="A45" s="1" t="s">
        <v>5</v>
      </c>
      <c r="B45" s="2">
        <f aca="true" t="shared" si="6" ref="B45:Y45">B41+B43</f>
        <v>279</v>
      </c>
      <c r="C45" s="13">
        <f t="shared" si="6"/>
        <v>0</v>
      </c>
      <c r="D45" s="2">
        <f t="shared" si="6"/>
        <v>40</v>
      </c>
      <c r="E45" s="2">
        <f t="shared" si="6"/>
        <v>1</v>
      </c>
      <c r="F45" s="2">
        <f t="shared" si="6"/>
        <v>7</v>
      </c>
      <c r="G45" s="2">
        <f t="shared" si="6"/>
        <v>31</v>
      </c>
      <c r="H45" s="2">
        <f t="shared" si="6"/>
        <v>15</v>
      </c>
      <c r="I45" s="2">
        <f t="shared" si="6"/>
        <v>6</v>
      </c>
      <c r="J45" s="2">
        <f t="shared" si="6"/>
        <v>12</v>
      </c>
      <c r="K45" s="2">
        <f t="shared" si="6"/>
        <v>0</v>
      </c>
      <c r="L45" s="2">
        <f t="shared" si="6"/>
        <v>0</v>
      </c>
      <c r="M45" s="2">
        <f t="shared" si="6"/>
        <v>0</v>
      </c>
      <c r="N45" s="2">
        <f t="shared" si="6"/>
        <v>0</v>
      </c>
      <c r="O45" s="2">
        <f t="shared" si="6"/>
        <v>246</v>
      </c>
      <c r="P45" s="2">
        <f t="shared" si="6"/>
        <v>0</v>
      </c>
      <c r="Q45" s="2">
        <f t="shared" si="6"/>
        <v>0</v>
      </c>
      <c r="R45" s="2">
        <f t="shared" si="6"/>
        <v>0</v>
      </c>
      <c r="S45" s="2">
        <f t="shared" si="6"/>
        <v>0</v>
      </c>
      <c r="T45" s="2">
        <f t="shared" si="6"/>
        <v>240</v>
      </c>
      <c r="U45" s="2">
        <f t="shared" si="6"/>
        <v>0</v>
      </c>
      <c r="V45" s="2">
        <f t="shared" si="6"/>
        <v>62</v>
      </c>
      <c r="W45" s="9">
        <f t="shared" si="6"/>
        <v>331</v>
      </c>
      <c r="X45" s="2">
        <f t="shared" si="6"/>
        <v>45</v>
      </c>
      <c r="Y45" s="2">
        <f t="shared" si="6"/>
        <v>236</v>
      </c>
      <c r="Z45" s="2">
        <v>13</v>
      </c>
      <c r="AA45" s="2"/>
    </row>
    <row r="46" spans="1:27" ht="12.75">
      <c r="A46" s="24" t="s">
        <v>6</v>
      </c>
      <c r="B46" s="25">
        <f>B45*100/$Q$1</f>
        <v>51.005484460694696</v>
      </c>
      <c r="C46" s="25">
        <f aca="true" t="shared" si="7" ref="C46:Z46">C45*100/$Q$1</f>
        <v>0</v>
      </c>
      <c r="D46" s="25">
        <f t="shared" si="7"/>
        <v>7.312614259597806</v>
      </c>
      <c r="E46" s="25">
        <f t="shared" si="7"/>
        <v>0.18281535648994515</v>
      </c>
      <c r="F46" s="25">
        <f t="shared" si="7"/>
        <v>1.2797074954296161</v>
      </c>
      <c r="G46" s="25">
        <f t="shared" si="7"/>
        <v>5.6672760511883</v>
      </c>
      <c r="H46" s="25">
        <f t="shared" si="7"/>
        <v>2.742230347349177</v>
      </c>
      <c r="I46" s="25">
        <f t="shared" si="7"/>
        <v>1.0968921389396709</v>
      </c>
      <c r="J46" s="25">
        <f t="shared" si="7"/>
        <v>2.1937842778793417</v>
      </c>
      <c r="K46" s="25">
        <f t="shared" si="7"/>
        <v>0</v>
      </c>
      <c r="L46" s="25">
        <f t="shared" si="7"/>
        <v>0</v>
      </c>
      <c r="M46" s="25">
        <f t="shared" si="7"/>
        <v>0</v>
      </c>
      <c r="N46" s="25">
        <f t="shared" si="7"/>
        <v>0</v>
      </c>
      <c r="O46" s="25">
        <f t="shared" si="7"/>
        <v>44.97257769652651</v>
      </c>
      <c r="P46" s="25">
        <f t="shared" si="7"/>
        <v>0</v>
      </c>
      <c r="Q46" s="25">
        <f t="shared" si="7"/>
        <v>0</v>
      </c>
      <c r="R46" s="25">
        <f t="shared" si="7"/>
        <v>0</v>
      </c>
      <c r="S46" s="25">
        <f t="shared" si="7"/>
        <v>0</v>
      </c>
      <c r="T46" s="25">
        <f t="shared" si="7"/>
        <v>43.875685557586834</v>
      </c>
      <c r="U46" s="25">
        <f t="shared" si="7"/>
        <v>0</v>
      </c>
      <c r="V46" s="25">
        <f t="shared" si="7"/>
        <v>11.3345521023766</v>
      </c>
      <c r="W46" s="25">
        <f t="shared" si="7"/>
        <v>60.51188299817185</v>
      </c>
      <c r="X46" s="25">
        <f t="shared" si="7"/>
        <v>8.226691042047532</v>
      </c>
      <c r="Y46" s="25">
        <f t="shared" si="7"/>
        <v>43.144424131627055</v>
      </c>
      <c r="Z46" s="25">
        <f t="shared" si="7"/>
        <v>2.376599634369287</v>
      </c>
      <c r="AA46" s="25"/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Jarosław Bienkiewicz</cp:lastModifiedBy>
  <cp:lastPrinted>2009-11-19T18:42:46Z</cp:lastPrinted>
  <dcterms:created xsi:type="dcterms:W3CDTF">2007-01-08T15:19:11Z</dcterms:created>
  <dcterms:modified xsi:type="dcterms:W3CDTF">2009-11-22T21:57:57Z</dcterms:modified>
  <cp:category/>
  <cp:version/>
  <cp:contentType/>
  <cp:contentStatus/>
</cp:coreProperties>
</file>